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<sst xmlns="http://schemas.openxmlformats.org/spreadsheetml/2006/main" count="35">
  <si>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2020年婺源县全县和县级一般公共预算收入安排情况表</t>
  </si>
  <si>
    <t>表3.1</t>
  </si>
  <si>
    <t xml:space="preserve">                          单位：万元</t>
  </si>
  <si>
    <t>收入项目</t>
  </si>
  <si>
    <t>全县预算数</t>
  </si>
  <si>
    <t>县级预算数</t>
  </si>
  <si>
    <t>2020乡镇</t>
  </si>
  <si>
    <t>一、税收收入</t>
  </si>
  <si>
    <t>　　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</si>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</sst>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2"/>
      <name val="宋体"/>
      <charset val="134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  <font>
      <sz val="10"/>
      <name val="宋体"/>
      <family val="7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 vertical="center"/>
    </xf>
    <xf numFmtId="3" fontId="20" fillId="0" borderId="2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right"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2" fillId="0" borderId="2" xfId="0" applyNumberFormat="1" applyFont="1" applyFill="1" applyBorder="1" applyAlignment="1" applyProtection="1">
      <alignment horizontal="right" vertical="center"/>
    </xf>
    <xf numFmtId="0" fontId="20" fillId="0" borderId="2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"/>
  <sheetViews>
    <sheetView tabSelected="1" workbookViewId="0">
      <selection activeCell="A1" sqref="1:1048576"/>
    </sheetView>
  </sheetViews>
  <sheetFormatPr defaultColWidth="9" defaultRowHeight="14.25"/>
  <cols>
    <col min="1" max="1" width="34.125" style="2" customWidth="1"/>
    <col min="2" max="2" width="20" style="2" customWidth="1"/>
    <col min="3" max="3" width="17.25" style="2" customWidth="1"/>
    <col min="4" max="5" width="9" style="2" hidden="1" customWidth="1"/>
    <col min="6" max="6" width="9" style="2"/>
    <col min="7" max="7" width="9" style="3" hidden="1" customWidth="1"/>
    <col min="8" max="8" width="10.375" style="2" hidden="1" customWidth="1"/>
    <col min="9" max="9" width="9" style="2" hidden="1" customWidth="1"/>
    <col min="10" max="10" width="10.375" style="2" hidden="1" customWidth="1"/>
    <col min="11" max="11" width="9" style="2" hidden="1" customWidth="1"/>
    <col min="12" max="16384" width="9" style="2"/>
  </cols>
  <sheetData>
    <row r="1" s="1" customFormat="1" ht="38.1" customHeight="1" spans="1:3">
      <c r="A1" s="4" t="s">
        <v>0</v>
      </c>
      <c r="B1" s="4"/>
      <c r="C1" s="4"/>
    </row>
    <row r="2" s="1" customFormat="1" ht="17.1" customHeight="1" spans="1:2">
      <c r="A2" s="2" t="s">
        <v>1</v>
      </c>
      <c r="B2" s="2" t="s">
        <v>2</v>
      </c>
    </row>
    <row r="3" s="2" customFormat="1" ht="33" customHeight="1" spans="1:11">
      <c r="A3" s="5" t="s">
        <v>3</v>
      </c>
      <c r="B3" s="5" t="s">
        <v>4</v>
      </c>
      <c r="C3" s="6" t="s">
        <v>5</v>
      </c>
      <c r="D3" s="2"/>
      <c r="E3" s="2"/>
      <c r="F3" s="2"/>
      <c r="G3" s="3"/>
      <c r="H3" s="2"/>
      <c r="I3" s="2"/>
      <c r="J3" s="2"/>
      <c r="K3" s="2" t="s">
        <v>6</v>
      </c>
    </row>
    <row r="4" s="2" customFormat="1" ht="18" customHeight="1" spans="1:11">
      <c r="A4" s="7" t="s">
        <v>7</v>
      </c>
      <c r="B4" s="8">
        <f>SUM(B5:B21)</f>
        <v>78300</v>
      </c>
      <c r="C4" s="8">
        <f>SUM(C5:C21)</f>
        <v>22625</v>
      </c>
      <c r="G4" s="3">
        <f t="shared" ref="G4:K4" si="0">SUM(G5:G20)</f>
        <v>19309</v>
      </c>
      <c r="H4" s="2">
        <f>SUM(H5:H20)</f>
        <v>22494.985</v>
      </c>
      <c r="I4" s="2">
        <f>SUM(I5:I20)</f>
        <v>47955</v>
      </c>
      <c r="J4" s="2">
        <f>SUM(J5:J20)</f>
        <v>55805.015</v>
      </c>
      <c r="K4" s="2">
        <f>SUM(K5:K20)</f>
        <v>55675</v>
      </c>
    </row>
    <row r="5" s="2" customFormat="1" ht="18" customHeight="1" spans="1:11">
      <c r="A5" s="9" t="s">
        <v>8</v>
      </c>
      <c r="B5" s="10">
        <v>38102</v>
      </c>
      <c r="C5" s="11">
        <v>13435</v>
      </c>
      <c r="D5" s="2">
        <v>20925</v>
      </c>
      <c r="E5" s="2">
        <f t="shared" ref="E5:E18" si="1">B5-D5</f>
        <v>17177</v>
      </c>
      <c r="G5" s="12">
        <v>11532</v>
      </c>
      <c r="H5" s="2">
        <f t="shared" ref="H5:H20" si="2">G5*1.165</f>
        <v>13434.78</v>
      </c>
      <c r="I5" s="3">
        <f>22562+600</f>
        <v>23162</v>
      </c>
      <c r="J5" s="2">
        <f t="shared" ref="J5:J20" si="3">B5-H5</f>
        <v>24667.22</v>
      </c>
      <c r="K5" s="2">
        <f t="shared" ref="K5:K20" si="4">B5-C5</f>
        <v>24667</v>
      </c>
    </row>
    <row r="6" s="2" customFormat="1" ht="18" customHeight="1" spans="1:11">
      <c r="A6" s="9" t="s">
        <v>9</v>
      </c>
      <c r="B6" s="10"/>
      <c r="C6" s="11"/>
      <c r="D6" s="2"/>
      <c r="E6" s="2">
        <f>B6-D6</f>
        <v>0</v>
      </c>
      <c r="G6" s="12">
        <v>0</v>
      </c>
      <c r="H6" s="2">
        <f>G6*1.165</f>
        <v>0</v>
      </c>
      <c r="J6" s="2">
        <f>B6-H6</f>
        <v>0</v>
      </c>
      <c r="K6" s="2">
        <f>B6-C6</f>
        <v>0</v>
      </c>
    </row>
    <row r="7" s="2" customFormat="1" ht="18" customHeight="1" spans="1:11">
      <c r="A7" s="9" t="s">
        <v>10</v>
      </c>
      <c r="B7" s="10">
        <v>7040</v>
      </c>
      <c r="C7" s="11">
        <v>1570</v>
      </c>
      <c r="D7" s="2">
        <v>4320</v>
      </c>
      <c r="E7" s="2">
        <f>B7-D7</f>
        <v>2720</v>
      </c>
      <c r="G7" s="12">
        <v>1350</v>
      </c>
      <c r="H7" s="2">
        <f>G7*1.165</f>
        <v>1572.75</v>
      </c>
      <c r="I7" s="2">
        <v>5379</v>
      </c>
      <c r="J7" s="2">
        <f>B7-H7</f>
        <v>5467.25</v>
      </c>
      <c r="K7" s="2">
        <f>B7-C7</f>
        <v>5470</v>
      </c>
    </row>
    <row r="8" s="2" customFormat="1" ht="18" customHeight="1" spans="1:11">
      <c r="A8" s="9" t="s">
        <v>11</v>
      </c>
      <c r="B8" s="10"/>
      <c r="C8" s="11"/>
      <c r="D8" s="2"/>
      <c r="E8" s="2">
        <f>B8-D8</f>
        <v>0</v>
      </c>
      <c r="G8" s="12">
        <v>0</v>
      </c>
      <c r="H8" s="2">
        <f>G8*1.165</f>
        <v>0</v>
      </c>
      <c r="J8" s="2">
        <f>B8-H8</f>
        <v>0</v>
      </c>
      <c r="K8" s="2">
        <f>B8-C8</f>
        <v>0</v>
      </c>
    </row>
    <row r="9" s="2" customFormat="1" ht="18" customHeight="1" spans="1:11">
      <c r="A9" s="9" t="s">
        <v>12</v>
      </c>
      <c r="B9" s="10">
        <v>1600</v>
      </c>
      <c r="C9" s="11">
        <v>320</v>
      </c>
      <c r="D9" s="2">
        <v>1440</v>
      </c>
      <c r="E9" s="2">
        <f>B9-D9</f>
        <v>160</v>
      </c>
      <c r="G9" s="12">
        <v>269</v>
      </c>
      <c r="H9" s="2">
        <f>G9*1.165</f>
        <v>313.385</v>
      </c>
      <c r="I9" s="2">
        <v>1192</v>
      </c>
      <c r="J9" s="2">
        <f>B9-H9</f>
        <v>1286.615</v>
      </c>
      <c r="K9" s="2">
        <f>B9-C9</f>
        <v>1280</v>
      </c>
    </row>
    <row r="10" s="2" customFormat="1" ht="18" customHeight="1" spans="1:11">
      <c r="A10" s="9" t="s">
        <v>13</v>
      </c>
      <c r="B10" s="10">
        <v>1600</v>
      </c>
      <c r="C10" s="11">
        <v>100</v>
      </c>
      <c r="D10" s="2">
        <v>3000</v>
      </c>
      <c r="E10" s="2">
        <f>B10-D10</f>
        <v>-1400</v>
      </c>
      <c r="G10" s="12">
        <v>35</v>
      </c>
      <c r="H10" s="2">
        <f>G10*1.165</f>
        <v>40.775</v>
      </c>
      <c r="I10" s="2">
        <v>1343</v>
      </c>
      <c r="J10" s="2">
        <f>B10-H10</f>
        <v>1559.225</v>
      </c>
      <c r="K10" s="2">
        <f>B10-C10</f>
        <v>1500</v>
      </c>
    </row>
    <row r="11" s="2" customFormat="1" ht="18" customHeight="1" spans="1:11">
      <c r="A11" s="9" t="s">
        <v>14</v>
      </c>
      <c r="B11" s="10">
        <v>4200</v>
      </c>
      <c r="C11" s="11">
        <v>1400</v>
      </c>
      <c r="D11" s="2">
        <v>1800</v>
      </c>
      <c r="E11" s="2">
        <f>B11-D11</f>
        <v>2400</v>
      </c>
      <c r="G11" s="12">
        <v>1183</v>
      </c>
      <c r="H11" s="2">
        <f>G11*1.165</f>
        <v>1378.195</v>
      </c>
      <c r="I11" s="2">
        <v>1805</v>
      </c>
      <c r="J11" s="2">
        <f>B11-H11</f>
        <v>2821.805</v>
      </c>
      <c r="K11" s="2">
        <f>B11-C11</f>
        <v>2800</v>
      </c>
    </row>
    <row r="12" s="2" customFormat="1" ht="18" customHeight="1" spans="1:11">
      <c r="A12" s="9" t="s">
        <v>15</v>
      </c>
      <c r="B12" s="10">
        <v>4300</v>
      </c>
      <c r="C12" s="11">
        <v>1250</v>
      </c>
      <c r="D12" s="2">
        <v>1100</v>
      </c>
      <c r="E12" s="2">
        <f>B12-D12</f>
        <v>3200</v>
      </c>
      <c r="G12" s="12">
        <v>1073</v>
      </c>
      <c r="H12" s="2">
        <f>G12*1.165</f>
        <v>1250.045</v>
      </c>
      <c r="I12" s="2">
        <v>576</v>
      </c>
      <c r="J12" s="2">
        <f>B12-H12</f>
        <v>3049.955</v>
      </c>
      <c r="K12" s="2">
        <f>B12-C12</f>
        <v>3050</v>
      </c>
    </row>
    <row r="13" s="2" customFormat="1" ht="18" customHeight="1" spans="1:11">
      <c r="A13" s="9" t="s">
        <v>16</v>
      </c>
      <c r="B13" s="10">
        <v>1000</v>
      </c>
      <c r="C13" s="11">
        <v>200</v>
      </c>
      <c r="D13" s="2">
        <v>500</v>
      </c>
      <c r="E13" s="2">
        <f>B13-D13</f>
        <v>500</v>
      </c>
      <c r="G13" s="12">
        <v>176</v>
      </c>
      <c r="H13" s="2">
        <f>G13*1.165</f>
        <v>205.04</v>
      </c>
      <c r="I13" s="2">
        <v>699</v>
      </c>
      <c r="J13" s="2">
        <f>B13-H13</f>
        <v>794.96</v>
      </c>
      <c r="K13" s="2">
        <f>B13-C13</f>
        <v>800</v>
      </c>
    </row>
    <row r="14" s="2" customFormat="1" ht="18" customHeight="1" spans="1:11">
      <c r="A14" s="9" t="s">
        <v>17</v>
      </c>
      <c r="B14" s="10">
        <v>2800</v>
      </c>
      <c r="C14" s="11">
        <v>900</v>
      </c>
      <c r="D14" s="2">
        <v>3500</v>
      </c>
      <c r="E14" s="2">
        <f>B14-D14</f>
        <v>-700</v>
      </c>
      <c r="G14" s="12">
        <v>770</v>
      </c>
      <c r="H14" s="2">
        <f>G14*1.165</f>
        <v>897.05</v>
      </c>
      <c r="I14" s="2">
        <v>1540</v>
      </c>
      <c r="J14" s="2">
        <f>B14-H14</f>
        <v>1902.95</v>
      </c>
      <c r="K14" s="2">
        <f>B14-C14</f>
        <v>1900</v>
      </c>
    </row>
    <row r="15" s="2" customFormat="1" ht="18" customHeight="1" spans="1:11">
      <c r="A15" s="9" t="s">
        <v>18</v>
      </c>
      <c r="B15" s="10">
        <v>5000</v>
      </c>
      <c r="C15" s="11">
        <v>600</v>
      </c>
      <c r="D15" s="2">
        <v>4400</v>
      </c>
      <c r="E15" s="2">
        <f>B15-D15</f>
        <v>600</v>
      </c>
      <c r="G15" s="12">
        <v>506</v>
      </c>
      <c r="H15" s="2">
        <f>G15*1.165</f>
        <v>589.49</v>
      </c>
      <c r="I15" s="2">
        <v>3555</v>
      </c>
      <c r="J15" s="2">
        <f>B15-H15</f>
        <v>4410.51</v>
      </c>
      <c r="K15" s="2">
        <f>B15-C15</f>
        <v>4400</v>
      </c>
    </row>
    <row r="16" s="2" customFormat="1" ht="18" customHeight="1" spans="1:11">
      <c r="A16" s="9" t="s">
        <v>19</v>
      </c>
      <c r="B16" s="10">
        <v>1000</v>
      </c>
      <c r="C16" s="11">
        <v>950</v>
      </c>
      <c r="D16" s="2">
        <v>400</v>
      </c>
      <c r="E16" s="2">
        <f>B16-D16</f>
        <v>600</v>
      </c>
      <c r="G16" s="12">
        <v>862</v>
      </c>
      <c r="H16" s="2">
        <f>G16*1.165</f>
        <v>1004.23</v>
      </c>
      <c r="I16" s="2">
        <v>5</v>
      </c>
      <c r="J16" s="2">
        <f>B16-H16</f>
        <v>-4.23000000000002</v>
      </c>
      <c r="K16" s="2">
        <f>B16-C16</f>
        <v>50</v>
      </c>
    </row>
    <row r="17" s="2" customFormat="1" ht="18" customHeight="1" spans="1:11">
      <c r="A17" s="9" t="s">
        <v>20</v>
      </c>
      <c r="B17" s="10">
        <v>4600</v>
      </c>
      <c r="C17" s="11">
        <v>1400</v>
      </c>
      <c r="D17" s="2">
        <v>6250</v>
      </c>
      <c r="E17" s="2">
        <f>B17-D17</f>
        <v>-1650</v>
      </c>
      <c r="G17" s="12">
        <v>1199</v>
      </c>
      <c r="H17" s="2">
        <f>G17*1.165</f>
        <v>1396.835</v>
      </c>
      <c r="I17" s="2">
        <v>2937</v>
      </c>
      <c r="J17" s="2">
        <f>B17-H17</f>
        <v>3203.165</v>
      </c>
      <c r="K17" s="2">
        <f>B17-C17</f>
        <v>3200</v>
      </c>
    </row>
    <row r="18" s="2" customFormat="1" ht="18" customHeight="1" spans="1:11">
      <c r="A18" s="9" t="s">
        <v>21</v>
      </c>
      <c r="B18" s="10">
        <v>6930</v>
      </c>
      <c r="C18" s="11">
        <v>400</v>
      </c>
      <c r="D18" s="2">
        <v>5300</v>
      </c>
      <c r="E18" s="2">
        <f>B18-D18</f>
        <v>1630</v>
      </c>
      <c r="G18" s="12">
        <v>311</v>
      </c>
      <c r="H18" s="2">
        <f>G18*1.165</f>
        <v>362.315</v>
      </c>
      <c r="I18" s="2">
        <v>5745</v>
      </c>
      <c r="J18" s="2">
        <f>B18-H18</f>
        <v>6567.685</v>
      </c>
      <c r="K18" s="2">
        <f>B18-C18</f>
        <v>6530</v>
      </c>
    </row>
    <row r="19" s="2" customFormat="1" ht="18" customHeight="1" spans="1:11">
      <c r="A19" s="9" t="s">
        <v>22</v>
      </c>
      <c r="B19" s="10"/>
      <c r="C19" s="11"/>
      <c r="D19" s="2"/>
      <c r="E19" s="2"/>
      <c r="F19" s="2"/>
      <c r="G19" s="12">
        <v>0</v>
      </c>
      <c r="H19" s="2">
        <f>G19*1.165</f>
        <v>0</v>
      </c>
      <c r="J19" s="2">
        <f>B19-H19</f>
        <v>0</v>
      </c>
      <c r="K19" s="2">
        <f>B19-C19</f>
        <v>0</v>
      </c>
    </row>
    <row r="20" s="2" customFormat="1" ht="18" customHeight="1" spans="1:11">
      <c r="A20" s="9" t="s">
        <v>23</v>
      </c>
      <c r="B20" s="10">
        <v>128</v>
      </c>
      <c r="C20" s="11">
        <v>100</v>
      </c>
      <c r="D20" s="2"/>
      <c r="E20" s="2"/>
      <c r="F20" s="2"/>
      <c r="G20" s="12">
        <v>43</v>
      </c>
      <c r="H20" s="2">
        <f>G20*1.165</f>
        <v>50.095</v>
      </c>
      <c r="I20" s="2">
        <v>17</v>
      </c>
      <c r="J20" s="2">
        <f>B20-H20</f>
        <v>77.905</v>
      </c>
      <c r="K20" s="2">
        <f>B20-C20</f>
        <v>28</v>
      </c>
    </row>
    <row r="21" s="1" customFormat="1" ht="18" customHeight="1" spans="1:3">
      <c r="A21" s="9" t="s">
        <v>24</v>
      </c>
      <c r="B21" s="10"/>
      <c r="C21" s="11"/>
    </row>
    <row r="22" s="1" customFormat="1" ht="18" customHeight="1" spans="1:3">
      <c r="A22" s="7" t="s">
        <v>25</v>
      </c>
      <c r="B22" s="13">
        <f>SUM(B23:B30)</f>
        <v>35800</v>
      </c>
      <c r="C22" s="13">
        <f>SUM(C23:C30)</f>
        <v>35800</v>
      </c>
    </row>
    <row r="23" s="1" customFormat="1" ht="18" customHeight="1" spans="1:3">
      <c r="A23" s="9" t="s">
        <v>26</v>
      </c>
      <c r="B23" s="10">
        <v>3500</v>
      </c>
      <c r="C23" s="10">
        <v>3500</v>
      </c>
    </row>
    <row r="24" s="1" customFormat="1" ht="18" customHeight="1" spans="1:3">
      <c r="A24" s="9" t="s">
        <v>27</v>
      </c>
      <c r="B24" s="10">
        <v>5500</v>
      </c>
      <c r="C24" s="10">
        <v>5500</v>
      </c>
    </row>
    <row r="25" s="1" customFormat="1" ht="18" customHeight="1" spans="1:3">
      <c r="A25" s="9" t="s">
        <v>28</v>
      </c>
      <c r="B25" s="10">
        <v>6000</v>
      </c>
      <c r="C25" s="10">
        <v>6000</v>
      </c>
    </row>
    <row r="26" s="1" customFormat="1" ht="18" customHeight="1" spans="1:3">
      <c r="A26" s="9" t="s">
        <v>29</v>
      </c>
      <c r="B26" s="10"/>
      <c r="C26" s="10"/>
    </row>
    <row r="27" s="1" customFormat="1" ht="18" customHeight="1" spans="1:3">
      <c r="A27" s="9" t="s">
        <v>30</v>
      </c>
      <c r="B27" s="10">
        <v>20200</v>
      </c>
      <c r="C27" s="10">
        <v>20200</v>
      </c>
    </row>
    <row r="28" s="1" customFormat="1" ht="18" customHeight="1" spans="1:3">
      <c r="A28" s="9" t="s">
        <v>31</v>
      </c>
      <c r="B28" s="10">
        <v>300</v>
      </c>
      <c r="C28" s="10">
        <v>300</v>
      </c>
    </row>
    <row r="29" s="1" customFormat="1" ht="18" customHeight="1" spans="1:3">
      <c r="A29" s="9" t="s">
        <v>32</v>
      </c>
      <c r="B29" s="10">
        <v>300</v>
      </c>
      <c r="C29" s="10">
        <v>300</v>
      </c>
    </row>
    <row r="30" s="1" customFormat="1" ht="18" customHeight="1" spans="1:3">
      <c r="A30" s="9" t="s">
        <v>33</v>
      </c>
      <c r="B30" s="10"/>
      <c r="C30" s="10"/>
    </row>
    <row r="31" s="1" customFormat="1" ht="18" customHeight="1" spans="1:3">
      <c r="A31" s="9"/>
      <c r="B31" s="14"/>
      <c r="C31" s="11"/>
    </row>
    <row r="32" s="1" customFormat="1" ht="18" customHeight="1" spans="1:3">
      <c r="A32" s="15" t="s">
        <v>34</v>
      </c>
      <c r="B32" s="13">
        <f>B4+B22</f>
        <v>114100</v>
      </c>
      <c r="C32" s="13">
        <f>C4+C22</f>
        <v>58425</v>
      </c>
    </row>
    <row r="33" s="1" customFormat="1" spans="1:2">
      <c r="A33" s="16"/>
      <c r="B33" s="16"/>
    </row>
    <row r="34" s="1" customFormat="1" spans="1:2">
      <c r="A34" s="16"/>
      <c r="B34" s="16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2020-11-07T10:07:10Z</dcterms:created>
  <dcterms:modified xsi:type="dcterms:W3CDTF">2020-11-07T10:07:28Z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